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960" yWindow="60" windowWidth="21405" windowHeight="11295"/>
  </bookViews>
  <sheets>
    <sheet name="Kostenblatt_Wohnen ambulant SB" sheetId="10" r:id="rId1"/>
  </sheets>
  <definedNames>
    <definedName name="_xlnm.Print_Area" localSheetId="0">'Kostenblatt_Wohnen ambulant SB'!$A$1:$J$86</definedName>
  </definedNames>
  <calcPr calcId="145621"/>
</workbook>
</file>

<file path=xl/calcChain.xml><?xml version="1.0" encoding="utf-8"?>
<calcChain xmlns="http://schemas.openxmlformats.org/spreadsheetml/2006/main">
  <c r="F50" i="10" l="1"/>
  <c r="G50" i="10" s="1"/>
  <c r="G51" i="10" s="1"/>
  <c r="H58" i="10"/>
  <c r="G35" i="10"/>
  <c r="G41" i="10" s="1"/>
  <c r="G39" i="10"/>
  <c r="E35" i="10"/>
  <c r="E41" i="10" s="1"/>
  <c r="E43" i="10" s="1"/>
  <c r="E39" i="10"/>
  <c r="E62" i="10"/>
  <c r="F36" i="10"/>
  <c r="F33" i="10"/>
  <c r="F47" i="10"/>
  <c r="A71" i="10"/>
  <c r="E63" i="10"/>
  <c r="C67" i="10" l="1"/>
  <c r="G67" i="10"/>
  <c r="D58" i="10" s="1"/>
  <c r="G42" i="10"/>
  <c r="G43" i="10" s="1"/>
  <c r="F41" i="10"/>
  <c r="F35" i="10"/>
  <c r="G53" i="10" l="1"/>
  <c r="F43" i="10"/>
  <c r="C58" i="10" s="1"/>
  <c r="G58" i="10" s="1"/>
  <c r="J58" i="10" s="1"/>
  <c r="B71" i="10" s="1"/>
  <c r="C71" i="10" s="1"/>
  <c r="E71" i="10" s="1"/>
  <c r="H71" i="10" s="1"/>
  <c r="E58" i="10"/>
  <c r="J71" i="10" l="1"/>
  <c r="H72" i="10"/>
  <c r="J72" i="10" s="1"/>
  <c r="F58" i="10"/>
</calcChain>
</file>

<file path=xl/comments1.xml><?xml version="1.0" encoding="utf-8"?>
<comments xmlns="http://schemas.openxmlformats.org/spreadsheetml/2006/main">
  <authors>
    <author>schroederv</author>
    <author>Nobel, Janin</author>
  </authors>
  <commentList>
    <comment ref="D3" authorId="0">
      <text>
        <r>
          <rPr>
            <b/>
            <sz val="9"/>
            <color indexed="81"/>
            <rFont val="Tahoma"/>
            <family val="2"/>
          </rPr>
          <t>Grundsätzlich gilt: Bitte nur die gelb hinterlegten 
Zellen ausfüllen. Erst wenn alle Zellen ausgefüllt sind, rechnet das Kostenblatt.</t>
        </r>
      </text>
    </comment>
    <comment ref="D7" authorId="0">
      <text>
        <r>
          <rPr>
            <b/>
            <sz val="9"/>
            <color indexed="81"/>
            <rFont val="Tahoma"/>
            <family val="2"/>
          </rPr>
          <t>Dieses Kostenblatt wird für folgende Aktenzeichen gemeinsam verwendet:
BEWSB, TWASB
TWGSB, VT2SB</t>
        </r>
        <r>
          <rPr>
            <sz val="9"/>
            <color indexed="81"/>
            <rFont val="Tahoma"/>
            <family val="2"/>
          </rPr>
          <t xml:space="preserve">
</t>
        </r>
      </text>
    </comment>
    <comment ref="E24" authorId="0">
      <text>
        <r>
          <rPr>
            <sz val="9"/>
            <color indexed="81"/>
            <rFont val="Tahoma"/>
            <family val="2"/>
          </rPr>
          <t xml:space="preserve">Hier die vereinbarte Platzzahl eintragen
</t>
        </r>
      </text>
    </comment>
    <comment ref="E28" authorId="0">
      <text>
        <r>
          <rPr>
            <sz val="9"/>
            <color indexed="81"/>
            <rFont val="Tahoma"/>
            <family val="2"/>
          </rPr>
          <t>Hier wird der IB der TWG oder des Verbundes eingetragen. Wenn verschiedene LT des ambulanten Wohnens gemeinsam dargestellt werden, bitte den IB mitteln und hier eintragen.
(Beispiel: 10 Plätze TWG mit 1,30 und 10 Plätze BEW mit 0,0 führen zu IB von 0,65)</t>
        </r>
      </text>
    </comment>
    <comment ref="G46" authorId="0">
      <text>
        <r>
          <rPr>
            <sz val="9"/>
            <color indexed="81"/>
            <rFont val="Tahoma"/>
            <family val="2"/>
          </rPr>
          <t>Hier stehen die gesamten, den hier dargestellten Einrichtungen und Diensten zugeordneten Sonstigen Kosten außer den oben bereits dargestellten, also auch Abschreibungen, übergreifende Personalkosten anteilig, die Mietkosten (abzüglich der Mieteinnahmen), Umlagekosten, Geschäftsführung etc.</t>
        </r>
      </text>
    </comment>
    <comment ref="F50" authorId="0">
      <text>
        <r>
          <rPr>
            <sz val="9"/>
            <color indexed="81"/>
            <rFont val="Tahoma"/>
            <family val="2"/>
          </rPr>
          <t>25 % der Belegungstage geteilt durch 12 Monate, weil im Schnitt 4 Wochen KÜ Verzug</t>
        </r>
      </text>
    </comment>
    <comment ref="G54" authorId="0">
      <text>
        <r>
          <rPr>
            <sz val="9"/>
            <color indexed="81"/>
            <rFont val="Tahoma"/>
            <family val="2"/>
          </rPr>
          <t xml:space="preserve">Hier wird die Summe aller im Nachweiszeitraum tatsächlich abgerechneten Betreuungstage der hier dargestellten Einrichtungen und Dienste eingetragen.
 </t>
        </r>
      </text>
    </comment>
    <comment ref="I57" authorId="1">
      <text>
        <r>
          <rPr>
            <sz val="9"/>
            <color indexed="81"/>
            <rFont val="Tahoma"/>
            <family val="2"/>
          </rPr>
          <t>Gewinnzuschlag: 2,5 % vom Median des Leistungstyp</t>
        </r>
      </text>
    </comment>
    <comment ref="E61" authorId="0">
      <text>
        <r>
          <rPr>
            <sz val="9"/>
            <color indexed="81"/>
            <rFont val="Tahoma"/>
            <family val="2"/>
          </rPr>
          <t>vereinbarte Auslastung</t>
        </r>
      </text>
    </comment>
  </commentList>
</comments>
</file>

<file path=xl/sharedStrings.xml><?xml version="1.0" encoding="utf-8"?>
<sst xmlns="http://schemas.openxmlformats.org/spreadsheetml/2006/main" count="79" uniqueCount="78">
  <si>
    <t>Zwi.su.Sonstige Kosten Betr.-Personal</t>
  </si>
  <si>
    <t>Soll-Auslastung</t>
  </si>
  <si>
    <t>Sonstige Kosten</t>
  </si>
  <si>
    <t>Gesamt-
kosten</t>
  </si>
  <si>
    <t>Antragsteller</t>
  </si>
  <si>
    <t>Ansprechpartner/in</t>
  </si>
  <si>
    <t>Beginn</t>
  </si>
  <si>
    <t>Ende</t>
  </si>
  <si>
    <t>Summe Betreuungskosten</t>
  </si>
  <si>
    <t>Gesamtsumme Kosten</t>
  </si>
  <si>
    <t>Betreuungskosten</t>
  </si>
  <si>
    <t>Kosten
je Stelle</t>
  </si>
  <si>
    <t>HBG 4</t>
  </si>
  <si>
    <t>Aus- und Fortbildung, sonstiges</t>
  </si>
  <si>
    <t>Soll-Betreuungstage p.a. je Platz</t>
  </si>
  <si>
    <t>Tage</t>
  </si>
  <si>
    <t xml:space="preserve">Betreuungs-
kosten
je Tag </t>
  </si>
  <si>
    <t>Zinssatz</t>
  </si>
  <si>
    <t>Zw.su Betreuungspersonal</t>
  </si>
  <si>
    <t>Eigenkapitalverzinsung Betr Pers</t>
  </si>
  <si>
    <t>Zwischensumme Betreuungskosten</t>
  </si>
  <si>
    <t xml:space="preserve">Herleitung </t>
  </si>
  <si>
    <t>MP sonstige Kosten:</t>
  </si>
  <si>
    <t>Summe sonstige Kosten:</t>
  </si>
  <si>
    <t>Abweichung in Prozent</t>
  </si>
  <si>
    <t>Stellenzahl</t>
  </si>
  <si>
    <t>Betreuungspersonal</t>
  </si>
  <si>
    <t>Leasing-, Honorare Fach- und Aushilfskräfte Betreuung</t>
  </si>
  <si>
    <t>Betrag je Belegungstag:</t>
  </si>
  <si>
    <t>Divisor (tatsächlich abgerechnete Betreuungstage)</t>
  </si>
  <si>
    <t>Personal-
bedarf je
Tag in VK Anteilen</t>
  </si>
  <si>
    <t>MP Gesamtkosten 
je Tag
€</t>
  </si>
  <si>
    <t xml:space="preserve">Investitionsbetrag </t>
  </si>
  <si>
    <t>(gemittelt bei gemeinsamer Darstellung Verbund, TWG, BEW)</t>
  </si>
  <si>
    <t xml:space="preserve">Abweichungen bis Minus 2 % </t>
  </si>
  <si>
    <t>Prüfung, ob der Träger an der pauschalen Steigerung teilnimmt:</t>
  </si>
  <si>
    <t>Ambulant betreutes Wohnen SB</t>
  </si>
  <si>
    <t>Aktenzeichen I:</t>
  </si>
  <si>
    <t>Aktenzeichen II:</t>
  </si>
  <si>
    <t>Aktenzeichen III:</t>
  </si>
  <si>
    <t>Aktenzeichen IV:</t>
  </si>
  <si>
    <t>Aktenzeichen V:</t>
  </si>
  <si>
    <t>Aktenzeichen VI:</t>
  </si>
  <si>
    <t>Aktenzeichen VII:</t>
  </si>
  <si>
    <t>Aktenzeichen VIII:</t>
  </si>
  <si>
    <t>Aktenzeichen IX:</t>
  </si>
  <si>
    <t>Aktenzeichen X:</t>
  </si>
  <si>
    <t>Differenz           in                €</t>
  </si>
  <si>
    <t>Ermittlung der kalkulatorischen  MP Gesamtkosten für die landesweit durchschnittliche HBG</t>
  </si>
  <si>
    <t>Ausfüllhinweis: Bitte die Kommentare lesen und nur die gelb unterlegten Felder ausfüllen!</t>
  </si>
  <si>
    <t xml:space="preserve">Ort/ Datum   </t>
  </si>
  <si>
    <t xml:space="preserve"> Unterschrift des Einrichtungsträgers/ Stempel</t>
  </si>
  <si>
    <t>Leistungstyp</t>
  </si>
  <si>
    <t>Nachweiszeitraum</t>
  </si>
  <si>
    <t>sind akzeptiert</t>
  </si>
  <si>
    <t>Platzzahl</t>
  </si>
  <si>
    <t>Gewinn-
zuschlag
€</t>
  </si>
  <si>
    <t>Gesamtvergütung HBG 4</t>
  </si>
  <si>
    <t>IST-Betreuungstage 2016 insgesamt</t>
  </si>
  <si>
    <t>Die Träger verpflichten sich, unter Berücksichtigung der tarifvertraglichen Regelungen, die erhaltenen Personalkostensteigerungen vollständig an die Beschäftigten weiterzugeben. Die anteilige Personalkostensteigerung wird in der Vergütungsvereinbarung ausgewiesen. Die Träger können bei Verdacht eines Verstoßes gegen diese Regelung vom Land Berlin aufgefordert werden, die Umsetzung dieser Weitergabeverpflichtung plausibel darzulegen. Gelingt dies nicht, führt dies zu einer Erstattungspflicht in der Höhe der festgestellten nicht weitergegebenen Beträge.</t>
  </si>
  <si>
    <t>Gesamtkosten
je Tag 
€</t>
  </si>
  <si>
    <t>2016 vereinbarte MP 
HBG 4
in €</t>
  </si>
  <si>
    <t>IB 
je Tag                                    €</t>
  </si>
  <si>
    <t xml:space="preserve">Plausibilitäts-grenze von                  &gt;= 40% oder &lt;=10% der Gesamtkosten </t>
  </si>
  <si>
    <t>pauschale Steigerung</t>
  </si>
  <si>
    <t>individuelle Steigerung</t>
  </si>
  <si>
    <t>Verrechnung Gewinn/ Pauschale Steigerung
in Prozent</t>
  </si>
  <si>
    <t>allg. pauschale Personalkosten-steigerung</t>
  </si>
  <si>
    <t>individuelle Personalkosten-steigerung</t>
  </si>
  <si>
    <t>Erklärung: Hiermit wird bestätigt, dass die Angaben zu Personal- und Sachkosten aus der Buchhaltung des Jahres 2016 übernommen,  sowie sach- und periodengerecht zugeordnet sind.</t>
  </si>
  <si>
    <t xml:space="preserve">Ergebnis: Hier wird die LT bezogene durchschnittliche HBG 4 betrachtet, um abzulesen, ob man in diesem LT in dieser durchschnittlichen HBG eine positive Differenz hat. Bis zu - 2% Abweichung werden die  Vergütungserhöhungen gezahlt. </t>
  </si>
  <si>
    <t>Bei höheren Abweichungen werden die Abweichungen mit den Steigerungsraten verrechnet und nur noch die ggf. verbleibende Steigerung gezahlt.</t>
  </si>
  <si>
    <t>sonstige Kosten</t>
  </si>
  <si>
    <t>Leitungsanteil für fachliche Koordination</t>
  </si>
  <si>
    <t>Summe sonstige Kosten</t>
  </si>
  <si>
    <t xml:space="preserve">
Summe sonstige Kosten
je Tag
€</t>
  </si>
  <si>
    <t>Summe sonstige Kosten ohne IB je Tag in €</t>
  </si>
  <si>
    <t>Kalkulatorische Eigenkapitalverzinsung sonstige 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</si>
</sst>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quot;+&quot;#,##0;&quot;-&quot;#,##0;0"/>
    <numFmt numFmtId="165" formatCode="&quot;+&quot;0%;&quot;-&quot;0%;0"/>
    <numFmt numFmtId="166" formatCode="#,##0.0"/>
    <numFmt numFmtId="167" formatCode="0.0%"/>
    <numFmt numFmtId="168" formatCode="#,##0.0000"/>
    <numFmt numFmtId="169" formatCode="#,##0.00_ ;\-#,##0.00\ "/>
  </numFmts>
  <fonts count="13" x14ac:knownFonts="1">
    <font>
      <sz val="11"/>
      <color theme="1"/>
      <name val="Calibri"/>
      <family val="2"/>
      <scheme val="minor"/>
    </font>
    <font>
      <sz val="8"/>
      <name val="Verdana"/>
      <family val="2"/>
    </font>
    <font>
      <b/>
      <sz val="10"/>
      <color indexed="8"/>
      <name val="Trebuchet MS"/>
      <family val="2"/>
    </font>
    <font>
      <sz val="10"/>
      <color indexed="8"/>
      <name val="Trebuchet MS"/>
      <family val="2"/>
    </font>
    <font>
      <sz val="11"/>
      <color indexed="8"/>
      <name val="Calibri"/>
      <family val="2"/>
    </font>
    <font>
      <sz val="10"/>
      <color indexed="8"/>
      <name val="Trebuchet MS"/>
      <family val="2"/>
    </font>
    <font>
      <sz val="9"/>
      <color indexed="81"/>
      <name val="Tahoma"/>
      <family val="2"/>
    </font>
    <font>
      <sz val="10"/>
      <name val="Trebuchet MS"/>
      <family val="2"/>
    </font>
    <font>
      <b/>
      <sz val="12"/>
      <color indexed="8"/>
      <name val="Trebuchet MS"/>
      <family val="2"/>
    </font>
    <font>
      <b/>
      <sz val="9"/>
      <color indexed="81"/>
      <name val="Tahoma"/>
      <family val="2"/>
    </font>
    <font>
      <sz val="11"/>
      <color theme="1"/>
      <name val="Calibri"/>
      <family val="2"/>
      <scheme val="minor"/>
    </font>
    <font>
      <sz val="11"/>
      <color theme="1"/>
      <name val="Arial"/>
      <family val="2"/>
    </font>
    <font>
      <sz val="10"/>
      <color rgb="FFFF0000"/>
      <name val="Trebuchet MS"/>
      <family val="2"/>
    </font>
  </fonts>
  <fills count="12">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s>
  <cellStyleXfs count="7">
    <xf numFmtId="0" fontId="0" fillId="0" borderId="0"/>
    <xf numFmtId="3" fontId="11" fillId="0" borderId="0"/>
    <xf numFmtId="164" fontId="10" fillId="0" borderId="0"/>
    <xf numFmtId="165" fontId="11" fillId="0" borderId="0"/>
    <xf numFmtId="9" fontId="4" fillId="0" borderId="0" applyFont="0" applyFill="0" applyBorder="0" applyAlignment="0" applyProtection="0"/>
    <xf numFmtId="9" fontId="10" fillId="0" borderId="0" applyFont="0" applyFill="0" applyBorder="0" applyAlignment="0" applyProtection="0"/>
    <xf numFmtId="44" fontId="4" fillId="0" borderId="0" applyFont="0" applyFill="0" applyBorder="0" applyAlignment="0" applyProtection="0"/>
  </cellStyleXfs>
  <cellXfs count="173">
    <xf numFmtId="0" fontId="0" fillId="0" borderId="0" xfId="0"/>
    <xf numFmtId="0" fontId="3" fillId="0" borderId="0" xfId="0" applyFont="1"/>
    <xf numFmtId="0" fontId="3" fillId="0" borderId="0" xfId="0" applyFont="1" applyBorder="1"/>
    <xf numFmtId="4" fontId="3" fillId="0" borderId="0" xfId="0" applyNumberFormat="1" applyFont="1" applyBorder="1"/>
    <xf numFmtId="0" fontId="2" fillId="2" borderId="2" xfId="0" applyFont="1" applyFill="1" applyBorder="1"/>
    <xf numFmtId="4" fontId="3" fillId="2" borderId="2" xfId="0" applyNumberFormat="1" applyFont="1" applyFill="1" applyBorder="1"/>
    <xf numFmtId="4" fontId="3" fillId="2" borderId="3" xfId="0" applyNumberFormat="1" applyFont="1" applyFill="1" applyBorder="1"/>
    <xf numFmtId="0" fontId="2" fillId="0" borderId="4" xfId="0" applyFont="1" applyFill="1" applyBorder="1"/>
    <xf numFmtId="4" fontId="3" fillId="2" borderId="5" xfId="0" applyNumberFormat="1" applyFont="1" applyFill="1" applyBorder="1"/>
    <xf numFmtId="0" fontId="2" fillId="0" borderId="2" xfId="0" applyFont="1" applyFill="1" applyBorder="1"/>
    <xf numFmtId="4" fontId="3" fillId="0" borderId="6" xfId="0" applyNumberFormat="1" applyFont="1" applyFill="1" applyBorder="1"/>
    <xf numFmtId="0" fontId="3" fillId="0" borderId="0" xfId="0" applyFont="1" applyFill="1"/>
    <xf numFmtId="0" fontId="2" fillId="0" borderId="0" xfId="0" applyFont="1" applyFill="1" applyBorder="1"/>
    <xf numFmtId="0" fontId="3" fillId="0" borderId="0" xfId="0" applyFont="1" applyFill="1" applyBorder="1"/>
    <xf numFmtId="4" fontId="3" fillId="0" borderId="7" xfId="0" applyNumberFormat="1" applyFont="1" applyFill="1" applyBorder="1"/>
    <xf numFmtId="3" fontId="3" fillId="3" borderId="3" xfId="0" applyNumberFormat="1" applyFont="1" applyFill="1" applyBorder="1" applyAlignment="1">
      <alignment horizontal="center"/>
    </xf>
    <xf numFmtId="0" fontId="2" fillId="2" borderId="8" xfId="0" applyFont="1" applyFill="1" applyBorder="1"/>
    <xf numFmtId="4" fontId="3" fillId="0" borderId="5" xfId="0" applyNumberFormat="1" applyFont="1" applyFill="1" applyBorder="1"/>
    <xf numFmtId="0" fontId="2" fillId="2" borderId="9" xfId="0" applyFont="1" applyFill="1" applyBorder="1"/>
    <xf numFmtId="4" fontId="3" fillId="0" borderId="1" xfId="0" applyNumberFormat="1" applyFont="1" applyBorder="1"/>
    <xf numFmtId="0" fontId="5" fillId="0" borderId="0" xfId="0" applyFont="1"/>
    <xf numFmtId="0" fontId="3" fillId="2" borderId="10" xfId="0" applyFont="1" applyFill="1" applyBorder="1"/>
    <xf numFmtId="166" fontId="3" fillId="2" borderId="3" xfId="0" applyNumberFormat="1" applyFont="1" applyFill="1" applyBorder="1"/>
    <xf numFmtId="4" fontId="3" fillId="0" borderId="0" xfId="0" applyNumberFormat="1" applyFont="1"/>
    <xf numFmtId="3" fontId="3" fillId="0" borderId="1" xfId="0" applyNumberFormat="1" applyFont="1" applyFill="1" applyBorder="1"/>
    <xf numFmtId="4" fontId="3" fillId="0" borderId="0" xfId="0" applyNumberFormat="1" applyFont="1" applyFill="1" applyBorder="1"/>
    <xf numFmtId="0" fontId="2" fillId="2" borderId="10" xfId="0" applyFont="1" applyFill="1" applyBorder="1"/>
    <xf numFmtId="0" fontId="3" fillId="0" borderId="10" xfId="0" applyFont="1" applyFill="1" applyBorder="1"/>
    <xf numFmtId="3" fontId="3" fillId="0" borderId="11" xfId="0" applyNumberFormat="1" applyFont="1" applyFill="1" applyBorder="1"/>
    <xf numFmtId="0" fontId="3" fillId="0" borderId="12" xfId="0" applyFont="1" applyFill="1" applyBorder="1"/>
    <xf numFmtId="0" fontId="3" fillId="0" borderId="13" xfId="0" applyFont="1" applyFill="1" applyBorder="1"/>
    <xf numFmtId="167" fontId="3" fillId="0" borderId="3" xfId="0" applyNumberFormat="1" applyFont="1" applyFill="1" applyBorder="1" applyAlignment="1">
      <alignment horizontal="center"/>
    </xf>
    <xf numFmtId="3" fontId="3" fillId="2" borderId="3" xfId="0" applyNumberFormat="1" applyFont="1" applyFill="1" applyBorder="1"/>
    <xf numFmtId="4" fontId="5" fillId="0" borderId="0" xfId="0" applyNumberFormat="1" applyFont="1" applyAlignment="1">
      <alignment horizontal="center"/>
    </xf>
    <xf numFmtId="0" fontId="3" fillId="2" borderId="0" xfId="0" applyFont="1" applyFill="1" applyBorder="1"/>
    <xf numFmtId="0" fontId="2" fillId="2" borderId="0" xfId="0" applyFont="1" applyFill="1" applyBorder="1"/>
    <xf numFmtId="4" fontId="3" fillId="2" borderId="0" xfId="0" applyNumberFormat="1" applyFont="1" applyFill="1" applyBorder="1"/>
    <xf numFmtId="10" fontId="3" fillId="2" borderId="1" xfId="4" applyNumberFormat="1" applyFont="1" applyFill="1" applyBorder="1"/>
    <xf numFmtId="10" fontId="3" fillId="3" borderId="3" xfId="0" applyNumberFormat="1" applyFont="1" applyFill="1" applyBorder="1" applyAlignment="1">
      <alignment horizontal="center"/>
    </xf>
    <xf numFmtId="0" fontId="3" fillId="0" borderId="14" xfId="0" applyFont="1" applyBorder="1"/>
    <xf numFmtId="0" fontId="3" fillId="0" borderId="15" xfId="0" applyFont="1" applyBorder="1"/>
    <xf numFmtId="0" fontId="3" fillId="0" borderId="16" xfId="0" applyFont="1" applyBorder="1" applyAlignment="1">
      <alignment horizontal="center" vertical="center" wrapText="1"/>
    </xf>
    <xf numFmtId="0" fontId="2" fillId="2" borderId="17" xfId="0" applyFont="1" applyFill="1" applyBorder="1"/>
    <xf numFmtId="0" fontId="2" fillId="2" borderId="18" xfId="0" applyFont="1" applyFill="1" applyBorder="1"/>
    <xf numFmtId="0" fontId="2" fillId="2" borderId="19" xfId="0" applyFont="1" applyFill="1" applyBorder="1" applyAlignment="1">
      <alignment horizontal="left" vertical="center"/>
    </xf>
    <xf numFmtId="0" fontId="2" fillId="2" borderId="20" xfId="0" applyFont="1" applyFill="1" applyBorder="1" applyAlignment="1">
      <alignment horizontal="centerContinuous" vertical="center"/>
    </xf>
    <xf numFmtId="0" fontId="2" fillId="2" borderId="21" xfId="0" applyFont="1" applyFill="1" applyBorder="1" applyAlignment="1">
      <alignment horizontal="centerContinuous" vertical="center"/>
    </xf>
    <xf numFmtId="0" fontId="2" fillId="0" borderId="14" xfId="0" applyFont="1" applyBorder="1"/>
    <xf numFmtId="0" fontId="3" fillId="2" borderId="8" xfId="0" applyFont="1" applyFill="1" applyBorder="1"/>
    <xf numFmtId="0" fontId="3" fillId="2" borderId="14" xfId="0" applyFont="1" applyFill="1" applyBorder="1"/>
    <xf numFmtId="0" fontId="2" fillId="0" borderId="8" xfId="0" applyFont="1" applyFill="1" applyBorder="1"/>
    <xf numFmtId="0" fontId="2" fillId="2" borderId="8" xfId="0" applyFont="1" applyFill="1" applyBorder="1" applyAlignment="1">
      <alignment vertical="center"/>
    </xf>
    <xf numFmtId="0" fontId="3" fillId="0" borderId="22" xfId="0" applyFont="1" applyFill="1" applyBorder="1"/>
    <xf numFmtId="0" fontId="3" fillId="0" borderId="14" xfId="0" applyFont="1" applyFill="1" applyBorder="1"/>
    <xf numFmtId="14" fontId="3" fillId="3" borderId="5" xfId="0" applyNumberFormat="1" applyFont="1" applyFill="1" applyBorder="1"/>
    <xf numFmtId="14" fontId="3" fillId="3" borderId="3" xfId="0" applyNumberFormat="1" applyFont="1" applyFill="1" applyBorder="1"/>
    <xf numFmtId="9" fontId="3" fillId="0" borderId="0" xfId="4" applyFont="1"/>
    <xf numFmtId="0" fontId="3" fillId="0" borderId="16" xfId="0" applyFont="1" applyBorder="1"/>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Fill="1" applyBorder="1" applyAlignment="1">
      <alignment horizontal="center" vertical="center" wrapText="1"/>
    </xf>
    <xf numFmtId="9" fontId="3" fillId="0" borderId="0" xfId="0" applyNumberFormat="1" applyFont="1" applyFill="1" applyBorder="1" applyAlignment="1">
      <alignment horizontal="center"/>
    </xf>
    <xf numFmtId="4" fontId="3" fillId="0" borderId="25" xfId="0" applyNumberFormat="1" applyFont="1" applyBorder="1"/>
    <xf numFmtId="4" fontId="3" fillId="2" borderId="26" xfId="0" applyNumberFormat="1" applyFont="1" applyFill="1" applyBorder="1"/>
    <xf numFmtId="4" fontId="3" fillId="0" borderId="25" xfId="0" applyNumberFormat="1" applyFont="1" applyFill="1" applyBorder="1"/>
    <xf numFmtId="4" fontId="3" fillId="2" borderId="25" xfId="0" applyNumberFormat="1" applyFont="1" applyFill="1" applyBorder="1"/>
    <xf numFmtId="4" fontId="3" fillId="0" borderId="27" xfId="0" applyNumberFormat="1" applyFont="1" applyFill="1" applyBorder="1"/>
    <xf numFmtId="4" fontId="3" fillId="0" borderId="28" xfId="0" applyNumberFormat="1" applyFont="1" applyFill="1" applyBorder="1"/>
    <xf numFmtId="0" fontId="2" fillId="2" borderId="29" xfId="0" applyFont="1" applyFill="1" applyBorder="1"/>
    <xf numFmtId="4" fontId="2" fillId="2" borderId="30" xfId="0" applyNumberFormat="1" applyFont="1" applyFill="1" applyBorder="1"/>
    <xf numFmtId="4" fontId="3" fillId="0" borderId="26" xfId="0" applyNumberFormat="1" applyFont="1" applyFill="1" applyBorder="1"/>
    <xf numFmtId="0" fontId="3" fillId="2" borderId="31" xfId="0" applyFont="1" applyFill="1" applyBorder="1"/>
    <xf numFmtId="0" fontId="2" fillId="2" borderId="32" xfId="0" applyFont="1" applyFill="1" applyBorder="1"/>
    <xf numFmtId="0" fontId="3" fillId="2" borderId="32" xfId="0" applyFont="1" applyFill="1" applyBorder="1"/>
    <xf numFmtId="3" fontId="3" fillId="2" borderId="33" xfId="0" applyNumberFormat="1" applyFont="1" applyFill="1" applyBorder="1"/>
    <xf numFmtId="4" fontId="3" fillId="2" borderId="32" xfId="0" applyNumberFormat="1" applyFont="1" applyFill="1" applyBorder="1"/>
    <xf numFmtId="0" fontId="2" fillId="0" borderId="34" xfId="0" applyFont="1" applyBorder="1"/>
    <xf numFmtId="0" fontId="2" fillId="0" borderId="35" xfId="0" applyFont="1" applyBorder="1"/>
    <xf numFmtId="0" fontId="2" fillId="0" borderId="36" xfId="0" applyFont="1" applyBorder="1"/>
    <xf numFmtId="166" fontId="3" fillId="5" borderId="1" xfId="0" applyNumberFormat="1" applyFont="1" applyFill="1" applyBorder="1"/>
    <xf numFmtId="4" fontId="3" fillId="5" borderId="0" xfId="0" applyNumberFormat="1" applyFont="1" applyFill="1" applyBorder="1"/>
    <xf numFmtId="4" fontId="3" fillId="5" borderId="25" xfId="0" applyNumberFormat="1" applyFont="1" applyFill="1" applyBorder="1"/>
    <xf numFmtId="3" fontId="3" fillId="6" borderId="37" xfId="0" applyNumberFormat="1" applyFont="1" applyFill="1" applyBorder="1"/>
    <xf numFmtId="4" fontId="3" fillId="6" borderId="17" xfId="0" applyNumberFormat="1" applyFont="1" applyFill="1" applyBorder="1"/>
    <xf numFmtId="4" fontId="3" fillId="6" borderId="28" xfId="0" applyNumberFormat="1" applyFont="1" applyFill="1" applyBorder="1"/>
    <xf numFmtId="0" fontId="3" fillId="6" borderId="38"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39" xfId="0" applyFont="1" applyFill="1" applyBorder="1" applyAlignment="1">
      <alignment horizontal="center" vertical="center" wrapText="1"/>
    </xf>
    <xf numFmtId="4" fontId="2" fillId="6" borderId="3" xfId="0" applyNumberFormat="1" applyFont="1" applyFill="1" applyBorder="1" applyAlignment="1">
      <alignment horizontal="center"/>
    </xf>
    <xf numFmtId="167" fontId="3" fillId="7" borderId="3" xfId="0" applyNumberFormat="1" applyFont="1" applyFill="1" applyBorder="1"/>
    <xf numFmtId="3" fontId="5" fillId="7" borderId="0" xfId="0" applyNumberFormat="1" applyFont="1" applyFill="1"/>
    <xf numFmtId="3" fontId="3" fillId="7" borderId="0" xfId="0" applyNumberFormat="1" applyFont="1" applyFill="1"/>
    <xf numFmtId="44" fontId="3" fillId="5" borderId="0" xfId="6" applyFont="1" applyFill="1"/>
    <xf numFmtId="10" fontId="3" fillId="0" borderId="0" xfId="4" applyNumberFormat="1" applyFont="1"/>
    <xf numFmtId="0" fontId="8" fillId="8" borderId="5" xfId="0" applyFont="1" applyFill="1" applyBorder="1" applyProtection="1">
      <protection locked="0"/>
    </xf>
    <xf numFmtId="0" fontId="3" fillId="8" borderId="2" xfId="0" applyFont="1" applyFill="1" applyBorder="1" applyProtection="1">
      <protection locked="0"/>
    </xf>
    <xf numFmtId="0" fontId="3" fillId="8" borderId="40" xfId="0" applyFont="1" applyFill="1" applyBorder="1" applyProtection="1">
      <protection locked="0"/>
    </xf>
    <xf numFmtId="0" fontId="3" fillId="8" borderId="5" xfId="0" applyFont="1" applyFill="1" applyBorder="1" applyProtection="1">
      <protection locked="0"/>
    </xf>
    <xf numFmtId="0" fontId="3" fillId="8" borderId="10" xfId="0" applyFont="1" applyFill="1" applyBorder="1" applyProtection="1">
      <protection locked="0"/>
    </xf>
    <xf numFmtId="0" fontId="3" fillId="8" borderId="13" xfId="0" applyFont="1" applyFill="1" applyBorder="1" applyProtection="1">
      <protection locked="0"/>
    </xf>
    <xf numFmtId="0" fontId="3" fillId="8" borderId="18" xfId="0" applyFont="1" applyFill="1" applyBorder="1" applyProtection="1">
      <protection locked="0"/>
    </xf>
    <xf numFmtId="0" fontId="3" fillId="9" borderId="6" xfId="0" applyFont="1" applyFill="1" applyBorder="1" applyProtection="1">
      <protection locked="0"/>
    </xf>
    <xf numFmtId="0" fontId="3" fillId="9" borderId="4" xfId="0" applyFont="1" applyFill="1" applyBorder="1" applyProtection="1">
      <protection locked="0"/>
    </xf>
    <xf numFmtId="0" fontId="3" fillId="9" borderId="41" xfId="0" applyFont="1" applyFill="1" applyBorder="1" applyProtection="1">
      <protection locked="0"/>
    </xf>
    <xf numFmtId="0" fontId="3" fillId="9" borderId="7" xfId="0" applyFont="1" applyFill="1" applyBorder="1" applyProtection="1">
      <protection locked="0"/>
    </xf>
    <xf numFmtId="0" fontId="3" fillId="9" borderId="0" xfId="0" applyFont="1" applyFill="1" applyBorder="1" applyProtection="1">
      <protection locked="0"/>
    </xf>
    <xf numFmtId="0" fontId="3" fillId="9" borderId="15" xfId="0" applyFont="1" applyFill="1" applyBorder="1" applyProtection="1">
      <protection locked="0"/>
    </xf>
    <xf numFmtId="0" fontId="3" fillId="9" borderId="17" xfId="0" applyFont="1" applyFill="1" applyBorder="1" applyProtection="1">
      <protection locked="0"/>
    </xf>
    <xf numFmtId="0" fontId="3" fillId="9" borderId="9" xfId="0" applyFont="1" applyFill="1" applyBorder="1" applyProtection="1">
      <protection locked="0"/>
    </xf>
    <xf numFmtId="0" fontId="3" fillId="9" borderId="30" xfId="0" applyFont="1" applyFill="1" applyBorder="1" applyProtection="1">
      <protection locked="0"/>
    </xf>
    <xf numFmtId="0" fontId="3" fillId="9" borderId="2" xfId="0" applyFont="1" applyFill="1" applyBorder="1" applyProtection="1">
      <protection locked="0"/>
    </xf>
    <xf numFmtId="0" fontId="3" fillId="9" borderId="40" xfId="0" applyFont="1" applyFill="1" applyBorder="1" applyProtection="1">
      <protection locked="0"/>
    </xf>
    <xf numFmtId="0" fontId="3" fillId="9" borderId="5" xfId="0" applyFont="1" applyFill="1" applyBorder="1" applyProtection="1">
      <protection locked="0"/>
    </xf>
    <xf numFmtId="4" fontId="3" fillId="9" borderId="3" xfId="0" applyNumberFormat="1" applyFont="1" applyFill="1" applyBorder="1" applyProtection="1">
      <protection locked="0"/>
    </xf>
    <xf numFmtId="166" fontId="3" fillId="9" borderId="3" xfId="0" applyNumberFormat="1" applyFont="1" applyFill="1" applyBorder="1" applyProtection="1">
      <protection locked="0"/>
    </xf>
    <xf numFmtId="3" fontId="3" fillId="9" borderId="42" xfId="0" applyNumberFormat="1" applyFont="1" applyFill="1" applyBorder="1" applyProtection="1">
      <protection locked="0"/>
    </xf>
    <xf numFmtId="0" fontId="3" fillId="9" borderId="17" xfId="0" applyFont="1" applyFill="1" applyBorder="1" applyProtection="1"/>
    <xf numFmtId="0" fontId="3" fillId="9" borderId="9" xfId="0" applyFont="1" applyFill="1" applyBorder="1" applyProtection="1"/>
    <xf numFmtId="0" fontId="3" fillId="9" borderId="18" xfId="0" applyFont="1" applyFill="1" applyBorder="1" applyProtection="1"/>
    <xf numFmtId="0" fontId="3" fillId="0" borderId="0" xfId="0" applyFont="1" applyProtection="1"/>
    <xf numFmtId="0" fontId="2" fillId="8" borderId="14" xfId="0" applyFont="1" applyFill="1" applyBorder="1"/>
    <xf numFmtId="0" fontId="3" fillId="5"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5" borderId="16" xfId="0" applyFont="1" applyFill="1" applyBorder="1" applyAlignment="1">
      <alignment horizontal="center" vertical="center" wrapText="1"/>
    </xf>
    <xf numFmtId="168" fontId="5" fillId="5" borderId="16" xfId="0" applyNumberFormat="1" applyFont="1" applyFill="1" applyBorder="1" applyAlignment="1">
      <alignment horizontal="center" vertical="center"/>
    </xf>
    <xf numFmtId="0" fontId="3" fillId="0" borderId="16" xfId="0" applyFont="1" applyBorder="1" applyAlignment="1">
      <alignment horizontal="center" vertical="center"/>
    </xf>
    <xf numFmtId="4" fontId="3" fillId="0" borderId="16" xfId="0" applyNumberFormat="1" applyFont="1" applyBorder="1" applyAlignment="1">
      <alignment horizontal="center" vertical="center"/>
    </xf>
    <xf numFmtId="2" fontId="3" fillId="0" borderId="16" xfId="0" applyNumberFormat="1" applyFont="1" applyBorder="1" applyAlignment="1">
      <alignment horizontal="center" vertical="center"/>
    </xf>
    <xf numFmtId="169" fontId="3" fillId="5" borderId="16" xfId="6" applyNumberFormat="1" applyFont="1" applyFill="1" applyBorder="1" applyAlignment="1">
      <alignment horizontal="center" vertical="center"/>
    </xf>
    <xf numFmtId="169" fontId="7" fillId="4" borderId="16" xfId="6" applyNumberFormat="1" applyFont="1" applyFill="1" applyBorder="1" applyAlignment="1">
      <alignment horizontal="center"/>
    </xf>
    <xf numFmtId="10" fontId="3" fillId="5" borderId="23" xfId="4" applyNumberFormat="1" applyFont="1" applyFill="1" applyBorder="1" applyAlignment="1">
      <alignment horizontal="center"/>
    </xf>
    <xf numFmtId="0" fontId="3" fillId="0" borderId="16" xfId="0" applyFont="1" applyBorder="1" applyAlignment="1">
      <alignment horizontal="center"/>
    </xf>
    <xf numFmtId="169" fontId="7" fillId="4" borderId="16" xfId="6" applyNumberFormat="1" applyFont="1" applyFill="1" applyBorder="1" applyAlignment="1" applyProtection="1">
      <alignment horizontal="center"/>
    </xf>
    <xf numFmtId="0" fontId="3" fillId="10" borderId="43" xfId="0" applyFont="1" applyFill="1" applyBorder="1" applyAlignment="1">
      <alignment horizontal="center" vertical="center" wrapText="1"/>
    </xf>
    <xf numFmtId="0" fontId="12" fillId="0" borderId="0" xfId="0" applyFont="1"/>
    <xf numFmtId="0" fontId="12" fillId="0" borderId="0" xfId="0" applyFont="1" applyAlignment="1">
      <alignment vertical="center"/>
    </xf>
    <xf numFmtId="9" fontId="12" fillId="0" borderId="0" xfId="0" applyNumberFormat="1" applyFont="1" applyFill="1" applyBorder="1" applyAlignment="1">
      <alignment horizontal="left"/>
    </xf>
    <xf numFmtId="0" fontId="3" fillId="0" borderId="31" xfId="0" applyFont="1" applyBorder="1"/>
    <xf numFmtId="0" fontId="3" fillId="0" borderId="32" xfId="0" applyFont="1" applyBorder="1"/>
    <xf numFmtId="0" fontId="3" fillId="0" borderId="44" xfId="0" applyFont="1" applyBorder="1"/>
    <xf numFmtId="0" fontId="3" fillId="10" borderId="23" xfId="0" applyFont="1" applyFill="1" applyBorder="1" applyAlignment="1">
      <alignment horizontal="center" vertical="center" wrapText="1"/>
    </xf>
    <xf numFmtId="0" fontId="3" fillId="10" borderId="16" xfId="0" applyFont="1" applyFill="1" applyBorder="1" applyAlignment="1">
      <alignment horizontal="center" vertical="center" wrapText="1"/>
    </xf>
    <xf numFmtId="10" fontId="3" fillId="0" borderId="16" xfId="0" applyNumberFormat="1" applyFont="1" applyBorder="1" applyAlignment="1">
      <alignment horizontal="center"/>
    </xf>
    <xf numFmtId="10" fontId="7" fillId="8" borderId="6" xfId="0" applyNumberFormat="1" applyFont="1" applyFill="1" applyBorder="1" applyAlignment="1">
      <alignment horizontal="right"/>
    </xf>
    <xf numFmtId="10" fontId="7" fillId="8" borderId="16" xfId="0" applyNumberFormat="1" applyFont="1" applyFill="1" applyBorder="1" applyAlignment="1">
      <alignment horizontal="right"/>
    </xf>
    <xf numFmtId="0" fontId="3" fillId="11" borderId="24" xfId="0" applyFont="1" applyFill="1" applyBorder="1" applyAlignment="1">
      <alignment horizontal="center" vertical="center" wrapText="1"/>
    </xf>
    <xf numFmtId="10" fontId="3" fillId="0" borderId="16" xfId="4" applyNumberFormat="1" applyFont="1" applyBorder="1"/>
    <xf numFmtId="3" fontId="3" fillId="0" borderId="3" xfId="0" applyNumberFormat="1" applyFont="1" applyBorder="1"/>
    <xf numFmtId="4" fontId="3" fillId="9" borderId="26" xfId="0" applyNumberFormat="1" applyFont="1" applyFill="1" applyBorder="1" applyProtection="1">
      <protection locked="0"/>
    </xf>
    <xf numFmtId="166" fontId="3" fillId="9" borderId="26" xfId="0" applyNumberFormat="1" applyFont="1" applyFill="1" applyBorder="1" applyProtection="1">
      <protection locked="0"/>
    </xf>
    <xf numFmtId="0" fontId="3" fillId="9" borderId="6" xfId="0" applyFont="1" applyFill="1" applyBorder="1" applyProtection="1"/>
    <xf numFmtId="0" fontId="3" fillId="9" borderId="4" xfId="0" applyFont="1" applyFill="1" applyBorder="1" applyProtection="1"/>
    <xf numFmtId="0" fontId="3" fillId="9" borderId="12" xfId="0" applyFont="1" applyFill="1" applyBorder="1" applyProtection="1"/>
    <xf numFmtId="4" fontId="3" fillId="6" borderId="26" xfId="0" applyNumberFormat="1" applyFont="1" applyFill="1" applyBorder="1"/>
    <xf numFmtId="4" fontId="7" fillId="0" borderId="26" xfId="0" applyNumberFormat="1" applyFont="1" applyFill="1" applyBorder="1"/>
    <xf numFmtId="0" fontId="3" fillId="0" borderId="6"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5" borderId="34" xfId="0" applyFont="1" applyFill="1" applyBorder="1" applyAlignment="1">
      <alignment horizontal="left" vertical="top" wrapText="1"/>
    </xf>
    <xf numFmtId="0" fontId="3" fillId="5" borderId="35" xfId="0" applyFont="1" applyFill="1" applyBorder="1" applyAlignment="1">
      <alignment horizontal="left" vertical="top" wrapText="1"/>
    </xf>
    <xf numFmtId="0" fontId="3" fillId="5" borderId="36" xfId="0" applyFont="1" applyFill="1" applyBorder="1" applyAlignment="1">
      <alignment horizontal="left" vertical="top" wrapText="1"/>
    </xf>
    <xf numFmtId="0" fontId="3" fillId="5" borderId="1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5" xfId="0" applyFont="1" applyFill="1" applyBorder="1" applyAlignment="1">
      <alignment horizontal="left" vertical="top" wrapText="1"/>
    </xf>
    <xf numFmtId="0" fontId="3" fillId="5" borderId="31" xfId="0" applyFont="1" applyFill="1" applyBorder="1" applyAlignment="1">
      <alignment horizontal="left" vertical="top"/>
    </xf>
    <xf numFmtId="0" fontId="3" fillId="5" borderId="32" xfId="0" applyFont="1" applyFill="1" applyBorder="1" applyAlignment="1">
      <alignment horizontal="left" vertical="top"/>
    </xf>
    <xf numFmtId="0" fontId="3" fillId="5" borderId="44" xfId="0" applyFont="1" applyFill="1" applyBorder="1" applyAlignment="1">
      <alignment horizontal="left" vertical="top"/>
    </xf>
  </cellXfs>
  <cellStyles count="7">
    <cellStyle name="#.##0" xfId="1"/>
    <cellStyle name="+#.##0" xfId="2"/>
    <cellStyle name="+0%" xfId="3"/>
    <cellStyle name="Prozent" xfId="4" builtinId="5"/>
    <cellStyle name="Prozent 2" xfId="5"/>
    <cellStyle name="Standard" xfId="0" builtinId="0"/>
    <cellStyle name="Währung" xfId="6"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6"/>
  <sheetViews>
    <sheetView tabSelected="1" topLeftCell="A35" zoomScaleNormal="100" zoomScaleSheetLayoutView="100" workbookViewId="0">
      <selection activeCell="I43" sqref="I43"/>
    </sheetView>
  </sheetViews>
  <sheetFormatPr baseColWidth="10" defaultColWidth="11.3984375" defaultRowHeight="13.9" x14ac:dyDescent="0.45"/>
  <cols>
    <col min="1" max="1" width="11.3984375" style="1"/>
    <col min="2" max="2" width="11.53125" style="1" customWidth="1"/>
    <col min="3" max="3" width="12.9296875" style="1" customWidth="1"/>
    <col min="4" max="6" width="13.86328125" style="1" customWidth="1"/>
    <col min="7" max="7" width="16.9296875" style="1" bestFit="1" customWidth="1"/>
    <col min="8" max="9" width="14.796875" style="1" customWidth="1"/>
    <col min="10" max="10" width="13.86328125" style="1" customWidth="1"/>
    <col min="11" max="13" width="11.3984375" style="1"/>
    <col min="14" max="14" width="10.73046875" style="1" customWidth="1"/>
    <col min="15" max="16384" width="11.3984375" style="1"/>
  </cols>
  <sheetData>
    <row r="1" spans="1:9" x14ac:dyDescent="0.45">
      <c r="A1" s="76" t="s">
        <v>49</v>
      </c>
      <c r="B1" s="77"/>
      <c r="C1" s="77"/>
      <c r="D1" s="77"/>
      <c r="E1" s="77"/>
      <c r="F1" s="77"/>
      <c r="G1" s="78"/>
      <c r="H1" s="11"/>
      <c r="I1" s="11"/>
    </row>
    <row r="2" spans="1:9" ht="13.5" x14ac:dyDescent="0.15">
      <c r="A2" s="39"/>
      <c r="B2" s="2"/>
      <c r="C2" s="2"/>
      <c r="D2" s="2"/>
      <c r="E2" s="2"/>
      <c r="F2" s="2"/>
      <c r="G2" s="40"/>
      <c r="H2" s="11"/>
      <c r="I2" s="11"/>
    </row>
    <row r="3" spans="1:9" ht="13.5" x14ac:dyDescent="0.15">
      <c r="A3" s="47" t="s">
        <v>4</v>
      </c>
      <c r="B3" s="2"/>
      <c r="C3" s="2"/>
      <c r="D3" s="101"/>
      <c r="E3" s="102"/>
      <c r="F3" s="102"/>
      <c r="G3" s="103"/>
      <c r="H3" s="11"/>
      <c r="I3" s="11"/>
    </row>
    <row r="4" spans="1:9" ht="13.5" x14ac:dyDescent="0.15">
      <c r="A4" s="47"/>
      <c r="B4" s="2"/>
      <c r="C4" s="2"/>
      <c r="D4" s="104"/>
      <c r="E4" s="105"/>
      <c r="F4" s="105"/>
      <c r="G4" s="106"/>
      <c r="H4" s="11"/>
      <c r="I4" s="11"/>
    </row>
    <row r="5" spans="1:9" ht="13.5" x14ac:dyDescent="0.15">
      <c r="A5" s="47"/>
      <c r="B5" s="2"/>
      <c r="C5" s="2"/>
      <c r="D5" s="107"/>
      <c r="E5" s="108"/>
      <c r="F5" s="108"/>
      <c r="G5" s="109"/>
      <c r="H5" s="11"/>
      <c r="I5" s="11"/>
    </row>
    <row r="6" spans="1:9" ht="13.5" x14ac:dyDescent="0.15">
      <c r="A6" s="39"/>
      <c r="B6" s="2"/>
      <c r="C6" s="2"/>
      <c r="D6" s="2"/>
      <c r="E6" s="2"/>
      <c r="F6" s="2"/>
      <c r="G6" s="40"/>
      <c r="H6" s="11"/>
      <c r="I6" s="11"/>
    </row>
    <row r="7" spans="1:9" ht="22.5" customHeight="1" x14ac:dyDescent="0.2">
      <c r="A7" s="47" t="s">
        <v>52</v>
      </c>
      <c r="B7" s="2"/>
      <c r="C7" s="2"/>
      <c r="D7" s="94" t="s">
        <v>36</v>
      </c>
      <c r="E7" s="95"/>
      <c r="F7" s="95"/>
      <c r="G7" s="96"/>
      <c r="H7" s="11"/>
      <c r="I7" s="11"/>
    </row>
    <row r="8" spans="1:9" ht="13.5" x14ac:dyDescent="0.15">
      <c r="A8" s="39"/>
      <c r="B8" s="2"/>
      <c r="C8" s="2"/>
      <c r="D8" s="97" t="s">
        <v>37</v>
      </c>
      <c r="E8" s="98"/>
      <c r="F8" s="110"/>
      <c r="G8" s="111"/>
      <c r="H8" s="11"/>
      <c r="I8" s="11"/>
    </row>
    <row r="9" spans="1:9" ht="13.5" x14ac:dyDescent="0.15">
      <c r="A9" s="39"/>
      <c r="B9" s="2"/>
      <c r="C9" s="2"/>
      <c r="D9" s="97" t="s">
        <v>38</v>
      </c>
      <c r="E9" s="99"/>
      <c r="F9" s="105"/>
      <c r="G9" s="106"/>
      <c r="H9" s="11"/>
      <c r="I9" s="11"/>
    </row>
    <row r="10" spans="1:9" ht="13.5" x14ac:dyDescent="0.15">
      <c r="A10" s="39"/>
      <c r="B10" s="2"/>
      <c r="C10" s="2"/>
      <c r="D10" s="97" t="s">
        <v>39</v>
      </c>
      <c r="E10" s="98"/>
      <c r="F10" s="110"/>
      <c r="G10" s="111"/>
      <c r="H10" s="11"/>
      <c r="I10" s="11"/>
    </row>
    <row r="11" spans="1:9" ht="13.5" x14ac:dyDescent="0.15">
      <c r="A11" s="39"/>
      <c r="B11" s="2"/>
      <c r="C11" s="2"/>
      <c r="D11" s="97" t="s">
        <v>40</v>
      </c>
      <c r="E11" s="99"/>
      <c r="F11" s="105"/>
      <c r="G11" s="106"/>
      <c r="H11" s="11"/>
      <c r="I11" s="11"/>
    </row>
    <row r="12" spans="1:9" ht="13.5" x14ac:dyDescent="0.15">
      <c r="A12" s="39"/>
      <c r="B12" s="2"/>
      <c r="C12" s="2"/>
      <c r="D12" s="97" t="s">
        <v>41</v>
      </c>
      <c r="E12" s="98"/>
      <c r="F12" s="110"/>
      <c r="G12" s="111"/>
      <c r="H12" s="11"/>
      <c r="I12" s="11"/>
    </row>
    <row r="13" spans="1:9" ht="13.5" x14ac:dyDescent="0.15">
      <c r="A13" s="39"/>
      <c r="B13" s="2"/>
      <c r="C13" s="2"/>
      <c r="D13" s="97" t="s">
        <v>42</v>
      </c>
      <c r="E13" s="99"/>
      <c r="F13" s="105"/>
      <c r="G13" s="106"/>
      <c r="H13" s="11"/>
      <c r="I13" s="11"/>
    </row>
    <row r="14" spans="1:9" ht="13.5" x14ac:dyDescent="0.15">
      <c r="A14" s="39"/>
      <c r="B14" s="2"/>
      <c r="C14" s="2"/>
      <c r="D14" s="97" t="s">
        <v>43</v>
      </c>
      <c r="E14" s="98"/>
      <c r="F14" s="110"/>
      <c r="G14" s="111"/>
      <c r="H14" s="11"/>
      <c r="I14" s="11"/>
    </row>
    <row r="15" spans="1:9" ht="13.5" x14ac:dyDescent="0.15">
      <c r="A15" s="39"/>
      <c r="B15" s="2"/>
      <c r="C15" s="2"/>
      <c r="D15" s="97" t="s">
        <v>44</v>
      </c>
      <c r="E15" s="99"/>
      <c r="F15" s="105"/>
      <c r="G15" s="106"/>
      <c r="H15" s="11"/>
      <c r="I15" s="11"/>
    </row>
    <row r="16" spans="1:9" ht="13.5" x14ac:dyDescent="0.15">
      <c r="A16" s="39"/>
      <c r="B16" s="2"/>
      <c r="C16" s="2"/>
      <c r="D16" s="97" t="s">
        <v>45</v>
      </c>
      <c r="E16" s="98"/>
      <c r="F16" s="110"/>
      <c r="G16" s="111"/>
      <c r="H16" s="11"/>
      <c r="I16" s="11"/>
    </row>
    <row r="17" spans="1:9" ht="13.5" x14ac:dyDescent="0.15">
      <c r="A17" s="39"/>
      <c r="B17" s="2"/>
      <c r="C17" s="2"/>
      <c r="D17" s="97" t="s">
        <v>46</v>
      </c>
      <c r="E17" s="100"/>
      <c r="F17" s="112"/>
      <c r="G17" s="111"/>
      <c r="H17" s="11"/>
      <c r="I17" s="11"/>
    </row>
    <row r="18" spans="1:9" ht="13.5" x14ac:dyDescent="0.15">
      <c r="A18" s="39"/>
      <c r="B18" s="2"/>
      <c r="C18" s="2"/>
      <c r="D18" s="2"/>
      <c r="E18" s="2"/>
      <c r="F18" s="2"/>
      <c r="G18" s="40"/>
      <c r="H18" s="11"/>
      <c r="I18" s="11"/>
    </row>
    <row r="19" spans="1:9" ht="13.5" x14ac:dyDescent="0.15">
      <c r="A19" s="39" t="s">
        <v>5</v>
      </c>
      <c r="B19" s="2"/>
      <c r="C19" s="2"/>
      <c r="D19" s="112"/>
      <c r="E19" s="110"/>
      <c r="F19" s="110"/>
      <c r="G19" s="111"/>
      <c r="H19" s="11"/>
      <c r="I19" s="11"/>
    </row>
    <row r="20" spans="1:9" ht="13.5" x14ac:dyDescent="0.15">
      <c r="A20" s="39"/>
      <c r="B20" s="2"/>
      <c r="C20" s="2"/>
      <c r="D20" s="2"/>
      <c r="E20" s="2"/>
      <c r="F20" s="2"/>
      <c r="G20" s="40"/>
      <c r="H20" s="11"/>
      <c r="I20" s="11"/>
    </row>
    <row r="21" spans="1:9" ht="13.5" x14ac:dyDescent="0.15">
      <c r="A21" s="39"/>
      <c r="B21" s="2"/>
      <c r="C21" s="2"/>
      <c r="D21" s="2"/>
      <c r="E21" s="2" t="s">
        <v>6</v>
      </c>
      <c r="F21" s="2" t="s">
        <v>7</v>
      </c>
      <c r="G21" s="40"/>
      <c r="H21" s="11"/>
      <c r="I21" s="11"/>
    </row>
    <row r="22" spans="1:9" ht="13.5" x14ac:dyDescent="0.15">
      <c r="A22" s="47" t="s">
        <v>53</v>
      </c>
      <c r="B22" s="2"/>
      <c r="C22" s="2"/>
      <c r="D22" s="2"/>
      <c r="E22" s="54">
        <v>42370</v>
      </c>
      <c r="F22" s="55">
        <v>42735</v>
      </c>
      <c r="G22" s="40"/>
      <c r="H22" s="11"/>
      <c r="I22" s="11"/>
    </row>
    <row r="23" spans="1:9" ht="13.5" x14ac:dyDescent="0.15">
      <c r="A23" s="47"/>
      <c r="B23" s="2"/>
      <c r="C23" s="2"/>
      <c r="D23" s="2"/>
      <c r="E23" s="2"/>
      <c r="F23" s="2"/>
      <c r="G23" s="40"/>
      <c r="H23" s="11"/>
      <c r="I23" s="11"/>
    </row>
    <row r="24" spans="1:9" ht="13.5" x14ac:dyDescent="0.15">
      <c r="A24" s="47" t="s">
        <v>55</v>
      </c>
      <c r="B24" s="2"/>
      <c r="C24" s="2"/>
      <c r="D24" s="2"/>
      <c r="E24" s="113"/>
      <c r="F24" s="2"/>
      <c r="G24" s="40"/>
      <c r="H24" s="11"/>
      <c r="I24" s="11"/>
    </row>
    <row r="25" spans="1:9" x14ac:dyDescent="0.45">
      <c r="A25" s="47"/>
      <c r="B25" s="2"/>
      <c r="C25" s="2"/>
      <c r="D25" s="2"/>
      <c r="E25" s="2"/>
      <c r="F25" s="2"/>
      <c r="G25" s="40"/>
      <c r="H25" s="11"/>
      <c r="I25" s="11"/>
    </row>
    <row r="26" spans="1:9" x14ac:dyDescent="0.45">
      <c r="A26" s="120" t="s">
        <v>57</v>
      </c>
      <c r="B26" s="2"/>
      <c r="C26" s="2"/>
      <c r="D26" s="2"/>
      <c r="E26" s="113"/>
      <c r="F26" s="2"/>
      <c r="G26" s="40"/>
      <c r="H26" s="11"/>
      <c r="I26" s="11"/>
    </row>
    <row r="27" spans="1:9" x14ac:dyDescent="0.45">
      <c r="A27" s="39" t="s">
        <v>33</v>
      </c>
      <c r="B27" s="2"/>
      <c r="C27" s="2"/>
      <c r="D27" s="2"/>
      <c r="E27" s="2"/>
      <c r="F27" s="2"/>
      <c r="G27" s="40"/>
      <c r="H27" s="11"/>
      <c r="I27" s="11"/>
    </row>
    <row r="28" spans="1:9" x14ac:dyDescent="0.45">
      <c r="A28" s="47" t="s">
        <v>32</v>
      </c>
      <c r="B28" s="2"/>
      <c r="C28" s="2"/>
      <c r="D28" s="2"/>
      <c r="E28" s="113"/>
      <c r="F28" s="2"/>
      <c r="G28" s="40"/>
      <c r="H28" s="11"/>
      <c r="I28" s="11"/>
    </row>
    <row r="29" spans="1:9" x14ac:dyDescent="0.45">
      <c r="A29" s="39" t="s">
        <v>33</v>
      </c>
      <c r="B29" s="2"/>
      <c r="C29" s="2"/>
      <c r="D29" s="2"/>
      <c r="E29" s="2"/>
      <c r="F29" s="2"/>
      <c r="G29" s="40"/>
      <c r="H29" s="11"/>
      <c r="I29" s="11"/>
    </row>
    <row r="30" spans="1:9" x14ac:dyDescent="0.45">
      <c r="A30" s="47"/>
      <c r="B30" s="2"/>
      <c r="C30" s="2"/>
      <c r="D30" s="2"/>
      <c r="E30" s="2"/>
      <c r="F30" s="2"/>
      <c r="G30" s="40"/>
      <c r="H30" s="11"/>
      <c r="I30" s="11"/>
    </row>
    <row r="31" spans="1:9" ht="14.25" thickBot="1" x14ac:dyDescent="0.5">
      <c r="A31" s="137"/>
      <c r="B31" s="138"/>
      <c r="C31" s="138"/>
      <c r="D31" s="138"/>
      <c r="E31" s="138"/>
      <c r="F31" s="138"/>
      <c r="G31" s="139"/>
      <c r="H31" s="11"/>
      <c r="I31" s="11"/>
    </row>
    <row r="32" spans="1:9" ht="27.75" x14ac:dyDescent="0.45">
      <c r="A32" s="44" t="s">
        <v>10</v>
      </c>
      <c r="B32" s="45"/>
      <c r="C32" s="45"/>
      <c r="D32" s="46"/>
      <c r="E32" s="85" t="s">
        <v>25</v>
      </c>
      <c r="F32" s="86" t="s">
        <v>11</v>
      </c>
      <c r="G32" s="87" t="s">
        <v>3</v>
      </c>
      <c r="H32" s="60"/>
      <c r="I32" s="60"/>
    </row>
    <row r="33" spans="1:9" x14ac:dyDescent="0.45">
      <c r="A33" s="39" t="s">
        <v>26</v>
      </c>
      <c r="B33" s="2"/>
      <c r="C33" s="2"/>
      <c r="D33" s="2"/>
      <c r="E33" s="113"/>
      <c r="F33" s="147" t="e">
        <f>G33/E33</f>
        <v>#DIV/0!</v>
      </c>
      <c r="G33" s="148"/>
      <c r="H33" s="13"/>
      <c r="I33" s="13"/>
    </row>
    <row r="34" spans="1:9" x14ac:dyDescent="0.45">
      <c r="A34" s="39"/>
      <c r="B34" s="2"/>
      <c r="C34" s="2"/>
      <c r="D34" s="2"/>
      <c r="E34" s="19"/>
      <c r="F34" s="3"/>
      <c r="G34" s="62"/>
      <c r="H34" s="13"/>
      <c r="I34" s="13"/>
    </row>
    <row r="35" spans="1:9" x14ac:dyDescent="0.45">
      <c r="A35" s="48"/>
      <c r="B35" s="4" t="s">
        <v>18</v>
      </c>
      <c r="C35" s="4"/>
      <c r="D35" s="21"/>
      <c r="E35" s="6">
        <f>SUM(E33:E34)</f>
        <v>0</v>
      </c>
      <c r="F35" s="5" t="e">
        <f>+G35/E35</f>
        <v>#DIV/0!</v>
      </c>
      <c r="G35" s="63">
        <f>SUM(G33:G34)</f>
        <v>0</v>
      </c>
      <c r="H35" s="13"/>
      <c r="I35" s="13"/>
    </row>
    <row r="36" spans="1:9" x14ac:dyDescent="0.45">
      <c r="A36" s="39" t="s">
        <v>27</v>
      </c>
      <c r="B36" s="2"/>
      <c r="C36" s="2"/>
      <c r="D36" s="2"/>
      <c r="E36" s="114"/>
      <c r="F36" s="147" t="e">
        <f>G36/E36</f>
        <v>#DIV/0!</v>
      </c>
      <c r="G36" s="149"/>
      <c r="H36" s="13"/>
      <c r="I36" s="13"/>
    </row>
    <row r="37" spans="1:9" x14ac:dyDescent="0.45">
      <c r="A37" s="39"/>
      <c r="B37" s="2"/>
      <c r="C37" s="2"/>
      <c r="D37" s="2"/>
      <c r="E37" s="24"/>
      <c r="F37" s="25"/>
      <c r="G37" s="62"/>
      <c r="H37" s="13"/>
      <c r="I37" s="13"/>
    </row>
    <row r="38" spans="1:9" x14ac:dyDescent="0.45">
      <c r="A38" s="39" t="s">
        <v>13</v>
      </c>
      <c r="B38" s="2"/>
      <c r="C38" s="2"/>
      <c r="D38" s="2"/>
      <c r="E38" s="24"/>
      <c r="F38" s="24"/>
      <c r="G38" s="149"/>
      <c r="H38" s="13"/>
      <c r="I38" s="13"/>
    </row>
    <row r="39" spans="1:9" x14ac:dyDescent="0.45">
      <c r="A39" s="48"/>
      <c r="B39" s="4" t="s">
        <v>0</v>
      </c>
      <c r="C39" s="4"/>
      <c r="D39" s="21"/>
      <c r="E39" s="22">
        <f>SUM(E36:E38)</f>
        <v>0</v>
      </c>
      <c r="F39" s="22"/>
      <c r="G39" s="63">
        <f>SUM(G36:G38)</f>
        <v>0</v>
      </c>
      <c r="H39" s="13"/>
      <c r="I39" s="13"/>
    </row>
    <row r="40" spans="1:9" x14ac:dyDescent="0.45">
      <c r="A40" s="39"/>
      <c r="B40" s="2"/>
      <c r="C40" s="2"/>
      <c r="D40" s="2"/>
      <c r="E40" s="24"/>
      <c r="F40" s="25"/>
      <c r="G40" s="64"/>
      <c r="H40" s="13"/>
      <c r="I40" s="13"/>
    </row>
    <row r="41" spans="1:9" ht="18.75" customHeight="1" x14ac:dyDescent="0.45">
      <c r="A41" s="16"/>
      <c r="B41" s="26" t="s">
        <v>20</v>
      </c>
      <c r="C41" s="4"/>
      <c r="D41" s="26"/>
      <c r="E41" s="22">
        <f>+E35+E39</f>
        <v>0</v>
      </c>
      <c r="F41" s="5" t="e">
        <f>+G41/E41</f>
        <v>#DIV/0!</v>
      </c>
      <c r="G41" s="63">
        <f>+G35+G39</f>
        <v>0</v>
      </c>
      <c r="H41" s="13"/>
      <c r="I41" s="13"/>
    </row>
    <row r="42" spans="1:9" x14ac:dyDescent="0.45">
      <c r="A42" s="49"/>
      <c r="B42" s="35" t="s">
        <v>19</v>
      </c>
      <c r="C42" s="35"/>
      <c r="D42" s="34"/>
      <c r="E42" s="37">
        <v>2.5000000000000001E-2</v>
      </c>
      <c r="F42" s="36"/>
      <c r="G42" s="65" t="e">
        <f>G41/G54*F50*E42</f>
        <v>#DIV/0!</v>
      </c>
      <c r="H42" s="13"/>
      <c r="I42" s="13"/>
    </row>
    <row r="43" spans="1:9" x14ac:dyDescent="0.45">
      <c r="A43" s="49"/>
      <c r="B43" s="35" t="s">
        <v>8</v>
      </c>
      <c r="C43" s="35"/>
      <c r="D43" s="34"/>
      <c r="E43" s="79">
        <f>E41</f>
        <v>0</v>
      </c>
      <c r="F43" s="80" t="e">
        <f>G43/E43</f>
        <v>#DIV/0!</v>
      </c>
      <c r="G43" s="81" t="e">
        <f>SUM(G41:G42)</f>
        <v>#DIV/0!</v>
      </c>
      <c r="H43" s="13"/>
      <c r="I43" s="13"/>
    </row>
    <row r="44" spans="1:9" x14ac:dyDescent="0.45">
      <c r="A44" s="50"/>
      <c r="B44" s="9"/>
      <c r="C44" s="9"/>
      <c r="D44" s="27"/>
      <c r="E44" s="28"/>
      <c r="F44" s="10"/>
      <c r="G44" s="66"/>
      <c r="H44" s="13"/>
      <c r="I44" s="13"/>
    </row>
    <row r="45" spans="1:9" s="11" customFormat="1" x14ac:dyDescent="0.45">
      <c r="A45" s="51" t="s">
        <v>2</v>
      </c>
      <c r="B45" s="4"/>
      <c r="C45" s="4"/>
      <c r="D45" s="21"/>
      <c r="E45" s="82"/>
      <c r="F45" s="83"/>
      <c r="G45" s="84"/>
      <c r="H45" s="13"/>
      <c r="I45" s="13"/>
    </row>
    <row r="46" spans="1:9" x14ac:dyDescent="0.45">
      <c r="A46" s="52" t="s">
        <v>72</v>
      </c>
      <c r="B46" s="7"/>
      <c r="C46" s="7"/>
      <c r="D46" s="29"/>
      <c r="E46" s="28"/>
      <c r="F46" s="10"/>
      <c r="G46" s="148"/>
      <c r="H46" s="13"/>
      <c r="I46" s="13"/>
    </row>
    <row r="47" spans="1:9" x14ac:dyDescent="0.45">
      <c r="A47" s="39" t="s">
        <v>73</v>
      </c>
      <c r="B47" s="2"/>
      <c r="C47" s="2"/>
      <c r="D47" s="2"/>
      <c r="E47" s="113"/>
      <c r="F47" s="147" t="e">
        <f>G47/E47</f>
        <v>#DIV/0!</v>
      </c>
      <c r="G47" s="148"/>
      <c r="H47" s="13"/>
      <c r="I47" s="13"/>
    </row>
    <row r="48" spans="1:9" x14ac:dyDescent="0.45">
      <c r="A48" s="53"/>
      <c r="B48" s="12"/>
      <c r="C48" s="12"/>
      <c r="D48" s="30"/>
      <c r="E48" s="24"/>
      <c r="F48" s="14"/>
      <c r="G48" s="67"/>
      <c r="H48" s="61"/>
      <c r="I48" s="61"/>
    </row>
    <row r="49" spans="1:20" x14ac:dyDescent="0.45">
      <c r="A49" s="53"/>
      <c r="B49" s="12"/>
      <c r="C49" s="12"/>
      <c r="D49" s="30"/>
      <c r="E49" s="88" t="s">
        <v>17</v>
      </c>
      <c r="F49" s="88" t="s">
        <v>15</v>
      </c>
      <c r="G49" s="153"/>
      <c r="H49" s="61"/>
      <c r="I49" s="61"/>
    </row>
    <row r="50" spans="1:20" x14ac:dyDescent="0.45">
      <c r="A50" s="53" t="s">
        <v>77</v>
      </c>
      <c r="B50" s="12"/>
      <c r="C50" s="12"/>
      <c r="D50" s="30"/>
      <c r="E50" s="38">
        <v>2.5000000000000001E-2</v>
      </c>
      <c r="F50" s="15">
        <f>G54*0.25/12</f>
        <v>0</v>
      </c>
      <c r="G50" s="154" t="e">
        <f>(G46+G47)/G54*F50*E50</f>
        <v>#DIV/0!</v>
      </c>
      <c r="H50" s="136"/>
      <c r="I50" s="61"/>
    </row>
    <row r="51" spans="1:20" x14ac:dyDescent="0.45">
      <c r="A51" s="68"/>
      <c r="B51" s="43" t="s">
        <v>74</v>
      </c>
      <c r="C51" s="18"/>
      <c r="D51" s="43"/>
      <c r="E51" s="42"/>
      <c r="F51" s="18"/>
      <c r="G51" s="69" t="e">
        <f>SUM(G46:G50)</f>
        <v>#DIV/0!</v>
      </c>
      <c r="H51" s="61"/>
      <c r="I51" s="61"/>
    </row>
    <row r="52" spans="1:20" x14ac:dyDescent="0.45">
      <c r="A52" s="53"/>
      <c r="B52" s="9"/>
      <c r="C52" s="9"/>
      <c r="D52" s="27"/>
      <c r="E52" s="31"/>
      <c r="F52" s="17"/>
      <c r="G52" s="70"/>
      <c r="H52" s="61"/>
      <c r="I52" s="61"/>
    </row>
    <row r="53" spans="1:20" ht="18.75" customHeight="1" x14ac:dyDescent="0.45">
      <c r="A53" s="48"/>
      <c r="B53" s="4" t="s">
        <v>9</v>
      </c>
      <c r="C53" s="4"/>
      <c r="D53" s="21"/>
      <c r="E53" s="32"/>
      <c r="F53" s="8"/>
      <c r="G53" s="63" t="e">
        <f>+G43+G51</f>
        <v>#DIV/0!</v>
      </c>
      <c r="H53" s="23"/>
      <c r="I53" s="23"/>
    </row>
    <row r="54" spans="1:20" ht="14.25" thickBot="1" x14ac:dyDescent="0.5">
      <c r="A54" s="71"/>
      <c r="B54" s="72" t="s">
        <v>29</v>
      </c>
      <c r="C54" s="72"/>
      <c r="D54" s="73"/>
      <c r="E54" s="74"/>
      <c r="F54" s="75"/>
      <c r="G54" s="115"/>
      <c r="H54" s="23"/>
      <c r="I54" s="23"/>
    </row>
    <row r="55" spans="1:20" x14ac:dyDescent="0.45">
      <c r="J55" s="2"/>
      <c r="R55" s="23"/>
    </row>
    <row r="56" spans="1:20" ht="14.25" thickBot="1" x14ac:dyDescent="0.5">
      <c r="A56" s="1" t="s">
        <v>48</v>
      </c>
      <c r="J56" s="2"/>
      <c r="R56" s="23"/>
    </row>
    <row r="57" spans="1:20" ht="69.75" thickBot="1" x14ac:dyDescent="0.5">
      <c r="A57" s="57"/>
      <c r="B57" s="121" t="s">
        <v>30</v>
      </c>
      <c r="C57" s="41" t="s">
        <v>16</v>
      </c>
      <c r="D57" s="122" t="s">
        <v>75</v>
      </c>
      <c r="E57" s="133" t="s">
        <v>76</v>
      </c>
      <c r="F57" s="133" t="s">
        <v>63</v>
      </c>
      <c r="G57" s="122" t="s">
        <v>60</v>
      </c>
      <c r="H57" s="122" t="s">
        <v>62</v>
      </c>
      <c r="I57" s="122" t="s">
        <v>56</v>
      </c>
      <c r="J57" s="123" t="s">
        <v>31</v>
      </c>
      <c r="K57" s="135"/>
      <c r="L57" s="2"/>
      <c r="T57" s="23"/>
    </row>
    <row r="58" spans="1:20" ht="14.25" thickBot="1" x14ac:dyDescent="0.5">
      <c r="A58" s="125" t="s">
        <v>12</v>
      </c>
      <c r="B58" s="124">
        <v>0.30669999999999997</v>
      </c>
      <c r="C58" s="126" t="e">
        <f>+F$43/E$62*B58</f>
        <v>#DIV/0!</v>
      </c>
      <c r="D58" s="127" t="e">
        <f>$G$67</f>
        <v>#DIV/0!</v>
      </c>
      <c r="E58" s="127" t="e">
        <f>D58-H58</f>
        <v>#DIV/0!</v>
      </c>
      <c r="F58" s="127" t="e">
        <f>IF(OR(E58/G58&gt;40%,E58/G58&lt;10%),"unplausibel","plausibel")</f>
        <v>#DIV/0!</v>
      </c>
      <c r="G58" s="127" t="e">
        <f>D58+C58</f>
        <v>#DIV/0!</v>
      </c>
      <c r="H58" s="127">
        <f>E28</f>
        <v>0</v>
      </c>
      <c r="I58" s="127">
        <v>1.36</v>
      </c>
      <c r="J58" s="128" t="e">
        <f>G58-H58+I58</f>
        <v>#DIV/0!</v>
      </c>
      <c r="L58" s="2"/>
      <c r="T58" s="23"/>
    </row>
    <row r="60" spans="1:20" x14ac:dyDescent="0.45">
      <c r="A60" s="20"/>
      <c r="C60" s="20"/>
      <c r="P60" s="56"/>
    </row>
    <row r="61" spans="1:20" x14ac:dyDescent="0.45">
      <c r="A61" s="20" t="s">
        <v>1</v>
      </c>
      <c r="C61" s="20"/>
      <c r="E61" s="89">
        <v>0.95899999999999996</v>
      </c>
    </row>
    <row r="62" spans="1:20" x14ac:dyDescent="0.45">
      <c r="A62" s="20" t="s">
        <v>14</v>
      </c>
      <c r="C62" s="20"/>
      <c r="E62" s="90">
        <f>365*E61</f>
        <v>350.03499999999997</v>
      </c>
      <c r="P62" s="13"/>
      <c r="Q62" s="13"/>
    </row>
    <row r="63" spans="1:20" x14ac:dyDescent="0.45">
      <c r="A63" s="1" t="s">
        <v>58</v>
      </c>
      <c r="C63" s="20"/>
      <c r="E63" s="91">
        <f>G54</f>
        <v>0</v>
      </c>
      <c r="P63" s="13"/>
      <c r="Q63" s="13"/>
    </row>
    <row r="64" spans="1:20" x14ac:dyDescent="0.45">
      <c r="D64" s="20"/>
      <c r="E64" s="20"/>
      <c r="F64" s="20"/>
      <c r="G64" s="20"/>
      <c r="P64" s="13"/>
      <c r="Q64" s="13"/>
    </row>
    <row r="65" spans="1:11" x14ac:dyDescent="0.45">
      <c r="A65" s="1" t="s">
        <v>21</v>
      </c>
      <c r="B65" s="1" t="s">
        <v>22</v>
      </c>
      <c r="F65" s="20"/>
      <c r="G65" s="20"/>
    </row>
    <row r="66" spans="1:11" x14ac:dyDescent="0.45">
      <c r="F66" s="20"/>
      <c r="G66" s="33"/>
    </row>
    <row r="67" spans="1:11" x14ac:dyDescent="0.45">
      <c r="A67" s="1" t="s">
        <v>23</v>
      </c>
      <c r="C67" s="23" t="e">
        <f>G51</f>
        <v>#DIV/0!</v>
      </c>
      <c r="E67" s="1" t="s">
        <v>28</v>
      </c>
      <c r="G67" s="92" t="e">
        <f>G51/G54</f>
        <v>#DIV/0!</v>
      </c>
    </row>
    <row r="69" spans="1:11" ht="14.25" thickBot="1" x14ac:dyDescent="0.5">
      <c r="A69" s="1" t="s">
        <v>35</v>
      </c>
    </row>
    <row r="70" spans="1:11" ht="69.75" thickBot="1" x14ac:dyDescent="0.5">
      <c r="A70" s="41" t="s">
        <v>61</v>
      </c>
      <c r="B70" s="59" t="s">
        <v>47</v>
      </c>
      <c r="C70" s="58" t="s">
        <v>24</v>
      </c>
      <c r="D70" s="59" t="s">
        <v>34</v>
      </c>
      <c r="E70" s="145" t="s">
        <v>66</v>
      </c>
      <c r="F70" s="40"/>
      <c r="G70" s="41" t="s">
        <v>64</v>
      </c>
      <c r="H70" s="41" t="s">
        <v>65</v>
      </c>
      <c r="I70" s="140" t="s">
        <v>67</v>
      </c>
      <c r="J70" s="141" t="s">
        <v>68</v>
      </c>
      <c r="K70" s="134"/>
    </row>
    <row r="71" spans="1:11" ht="14.25" thickBot="1" x14ac:dyDescent="0.5">
      <c r="A71" s="132">
        <f>E26-E28</f>
        <v>0</v>
      </c>
      <c r="B71" s="129" t="e">
        <f>J58-A71</f>
        <v>#DIV/0!</v>
      </c>
      <c r="C71" s="130" t="e">
        <f>B71/A71</f>
        <v>#DIV/0!</v>
      </c>
      <c r="D71" s="131" t="s">
        <v>54</v>
      </c>
      <c r="E71" s="146" t="e">
        <f>IF(C71&gt;-0.02,0,C71+0.02)</f>
        <v>#DIV/0!</v>
      </c>
      <c r="F71" s="40">
        <v>2018</v>
      </c>
      <c r="G71" s="142">
        <v>3.5000000000000003E-2</v>
      </c>
      <c r="H71" s="142" t="e">
        <f>IF(G71&lt;-E71,0,+G71+E71)</f>
        <v>#DIV/0!</v>
      </c>
      <c r="I71" s="143">
        <v>3.9399999999999998E-2</v>
      </c>
      <c r="J71" s="144" t="e">
        <f>+I71*H71/G71</f>
        <v>#DIV/0!</v>
      </c>
    </row>
    <row r="72" spans="1:11" ht="14.25" thickBot="1" x14ac:dyDescent="0.5">
      <c r="F72" s="40">
        <v>2019</v>
      </c>
      <c r="G72" s="142">
        <v>3.5000000000000003E-2</v>
      </c>
      <c r="H72" s="142" t="e">
        <f>IF(H71=0,IF(G71+E71+G72&gt;0,G71+E71+G72,0),G72)</f>
        <v>#DIV/0!</v>
      </c>
      <c r="I72" s="144">
        <v>3.8600000000000002E-2</v>
      </c>
      <c r="J72" s="144" t="e">
        <f>+I72*H72/G72</f>
        <v>#DIV/0!</v>
      </c>
    </row>
    <row r="73" spans="1:11" ht="14.25" thickBot="1" x14ac:dyDescent="0.5">
      <c r="G73" s="93"/>
      <c r="H73" s="93"/>
    </row>
    <row r="74" spans="1:11" ht="15.75" customHeight="1" x14ac:dyDescent="0.45">
      <c r="A74" s="164" t="s">
        <v>70</v>
      </c>
      <c r="B74" s="165"/>
      <c r="C74" s="165"/>
      <c r="D74" s="165"/>
      <c r="E74" s="165"/>
      <c r="F74" s="165"/>
      <c r="G74" s="165"/>
      <c r="H74" s="165"/>
      <c r="I74" s="165"/>
      <c r="J74" s="166"/>
    </row>
    <row r="75" spans="1:11" x14ac:dyDescent="0.45">
      <c r="A75" s="167"/>
      <c r="B75" s="168"/>
      <c r="C75" s="168"/>
      <c r="D75" s="168"/>
      <c r="E75" s="168"/>
      <c r="F75" s="168"/>
      <c r="G75" s="168"/>
      <c r="H75" s="168"/>
      <c r="I75" s="168"/>
      <c r="J75" s="169"/>
    </row>
    <row r="76" spans="1:11" ht="14.25" thickBot="1" x14ac:dyDescent="0.5">
      <c r="A76" s="170" t="s">
        <v>71</v>
      </c>
      <c r="B76" s="171"/>
      <c r="C76" s="171"/>
      <c r="D76" s="171"/>
      <c r="E76" s="171"/>
      <c r="F76" s="171"/>
      <c r="G76" s="171"/>
      <c r="H76" s="171"/>
      <c r="I76" s="171"/>
      <c r="J76" s="172"/>
    </row>
    <row r="78" spans="1:11" ht="15" customHeight="1" x14ac:dyDescent="0.45">
      <c r="A78" s="155" t="s">
        <v>69</v>
      </c>
      <c r="B78" s="156"/>
      <c r="C78" s="156"/>
      <c r="D78" s="156"/>
      <c r="E78" s="156"/>
      <c r="F78" s="156"/>
      <c r="G78" s="156"/>
      <c r="H78" s="156"/>
      <c r="I78" s="156"/>
      <c r="J78" s="157"/>
    </row>
    <row r="79" spans="1:11" ht="15" customHeight="1" x14ac:dyDescent="0.45">
      <c r="A79" s="158"/>
      <c r="B79" s="159"/>
      <c r="C79" s="159"/>
      <c r="D79" s="159"/>
      <c r="E79" s="159"/>
      <c r="F79" s="159"/>
      <c r="G79" s="159"/>
      <c r="H79" s="159"/>
      <c r="I79" s="159"/>
      <c r="J79" s="160"/>
    </row>
    <row r="80" spans="1:11" ht="15" customHeight="1" x14ac:dyDescent="0.45">
      <c r="A80" s="155" t="s">
        <v>59</v>
      </c>
      <c r="B80" s="156"/>
      <c r="C80" s="156"/>
      <c r="D80" s="156"/>
      <c r="E80" s="156"/>
      <c r="F80" s="156"/>
      <c r="G80" s="156"/>
      <c r="H80" s="156"/>
      <c r="I80" s="156"/>
      <c r="J80" s="157"/>
    </row>
    <row r="81" spans="1:10" ht="15" customHeight="1" x14ac:dyDescent="0.45">
      <c r="A81" s="161"/>
      <c r="B81" s="162"/>
      <c r="C81" s="162"/>
      <c r="D81" s="162"/>
      <c r="E81" s="162"/>
      <c r="F81" s="162"/>
      <c r="G81" s="162"/>
      <c r="H81" s="162"/>
      <c r="I81" s="162"/>
      <c r="J81" s="163"/>
    </row>
    <row r="82" spans="1:10" ht="15" customHeight="1" x14ac:dyDescent="0.45">
      <c r="A82" s="161"/>
      <c r="B82" s="162"/>
      <c r="C82" s="162"/>
      <c r="D82" s="162"/>
      <c r="E82" s="162"/>
      <c r="F82" s="162"/>
      <c r="G82" s="162"/>
      <c r="H82" s="162"/>
      <c r="I82" s="162"/>
      <c r="J82" s="163"/>
    </row>
    <row r="83" spans="1:10" ht="15" customHeight="1" x14ac:dyDescent="0.45">
      <c r="A83" s="158"/>
      <c r="B83" s="159"/>
      <c r="C83" s="159"/>
      <c r="D83" s="159"/>
      <c r="E83" s="159"/>
      <c r="F83" s="159"/>
      <c r="G83" s="159"/>
      <c r="H83" s="159"/>
      <c r="I83" s="159"/>
      <c r="J83" s="160"/>
    </row>
    <row r="84" spans="1:10" x14ac:dyDescent="0.45">
      <c r="A84" s="150"/>
      <c r="B84" s="151"/>
      <c r="C84" s="151"/>
      <c r="D84" s="151"/>
      <c r="E84" s="151"/>
      <c r="F84" s="151"/>
      <c r="G84" s="151"/>
      <c r="H84" s="151"/>
      <c r="I84" s="151"/>
      <c r="J84" s="152"/>
    </row>
    <row r="85" spans="1:10" x14ac:dyDescent="0.45">
      <c r="A85" s="116"/>
      <c r="B85" s="117"/>
      <c r="C85" s="117"/>
      <c r="D85" s="117"/>
      <c r="E85" s="117"/>
      <c r="F85" s="117"/>
      <c r="G85" s="117"/>
      <c r="H85" s="117"/>
      <c r="I85" s="117"/>
      <c r="J85" s="118"/>
    </row>
    <row r="86" spans="1:10" x14ac:dyDescent="0.45">
      <c r="A86" s="119" t="s">
        <v>50</v>
      </c>
      <c r="B86" s="119"/>
      <c r="C86" s="119"/>
      <c r="D86" s="119"/>
      <c r="E86" s="119"/>
      <c r="F86" s="119"/>
      <c r="G86" s="119" t="s">
        <v>51</v>
      </c>
    </row>
  </sheetData>
  <sheetProtection selectLockedCells="1"/>
  <mergeCells count="4">
    <mergeCell ref="A78:J79"/>
    <mergeCell ref="A80:J83"/>
    <mergeCell ref="A74:J75"/>
    <mergeCell ref="A76:J76"/>
  </mergeCells>
  <phoneticPr fontId="1" type="noConversion"/>
  <pageMargins left="0.70866141732283472" right="0.70866141732283472" top="0.78740157480314965" bottom="0.78740157480314965" header="0.31496062992125984" footer="0.31496062992125984"/>
  <pageSetup paperSize="9" scale="63" orientation="portrait" cellComments="asDisplayed" r:id="rId1"/>
  <headerFooter>
    <oddHeader>&amp;C&amp;"-,Fett"&amp;12&amp;F</oddHeader>
    <oddFooter>&amp;C&amp;P</oddFooter>
  </headerFooter>
  <rowBreaks count="1" manualBreakCount="1">
    <brk id="54" max="9" man="1"/>
  </rowBreaks>
  <colBreaks count="1" manualBreakCount="1">
    <brk id="17" max="1048575" man="1"/>
  </colBreaks>
  <ignoredErrors>
    <ignoredError sqref="G52" evalError="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Kostenblatt_Wohnen ambulant SB</vt:lpstr>
      <vt:lpstr>'Kostenblatt_Wohnen ambulant SB'!Druckbereich</vt:lpstr>
    </vt:vector>
  </TitlesOfParts>
  <Company>privat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Dittmar Dr. , Kirsten</dc:creator>
  <cp:lastModifiedBy>Regina Schödl</cp:lastModifiedBy>
  <cp:lastPrinted>2017-10-26T12:31:37Z</cp:lastPrinted>
  <dcterms:created xsi:type="dcterms:W3CDTF">2000-01-15T05:15:34Z</dcterms:created>
  <dcterms:modified xsi:type="dcterms:W3CDTF">2017-11-07T09:00:21Z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